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C1768491-D048-47AC-A7A9-70420C9C8A90}" xr6:coauthVersionLast="46" xr6:coauthVersionMax="47" xr10:uidLastSave="{00000000-0000-0000-0000-000000000000}"/>
  <bookViews>
    <workbookView xWindow="28680" yWindow="-5490" windowWidth="38640" windowHeight="21240" activeTab="2" xr2:uid="{0CC141C1-8627-4C21-ACD7-98FD1155EC28}"/>
  </bookViews>
  <sheets>
    <sheet name="Titulní list" sheetId="1" r:id="rId1"/>
    <sheet name="Rekapitulace" sheetId="3" r:id="rId2"/>
    <sheet name="Polož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3" l="1"/>
  <c r="D21" i="3"/>
  <c r="D22" i="3" s="1"/>
  <c r="D7" i="3"/>
  <c r="D8" i="3"/>
  <c r="D9" i="3"/>
  <c r="D10" i="3"/>
  <c r="G56" i="2"/>
  <c r="G55" i="2"/>
  <c r="G54" i="2"/>
  <c r="G53" i="2"/>
  <c r="G59" i="2" s="1"/>
  <c r="D62" i="2" s="1"/>
  <c r="C14" i="3" s="1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43" i="2" s="1"/>
  <c r="D49" i="2" s="1"/>
  <c r="C6" i="3" s="1"/>
  <c r="D6" i="3" s="1"/>
  <c r="G25" i="2"/>
  <c r="G24" i="2"/>
  <c r="G23" i="2"/>
  <c r="G22" i="2"/>
  <c r="G21" i="2"/>
  <c r="G4" i="2"/>
  <c r="G5" i="2"/>
  <c r="G6" i="2"/>
  <c r="G7" i="2"/>
  <c r="G8" i="2"/>
  <c r="G9" i="2"/>
  <c r="G10" i="2"/>
  <c r="G11" i="2"/>
  <c r="G3" i="2"/>
  <c r="D14" i="3" l="1"/>
  <c r="D15" i="3" s="1"/>
  <c r="C15" i="3"/>
  <c r="G14" i="2"/>
  <c r="D17" i="2" s="1"/>
  <c r="C5" i="3" s="1"/>
  <c r="D5" i="3" s="1"/>
  <c r="D11" i="3" s="1"/>
  <c r="C11" i="3" l="1"/>
  <c r="C24" i="3" s="1"/>
  <c r="D24" i="3" s="1"/>
  <c r="D28" i="3" s="1"/>
  <c r="D29" i="3" s="1"/>
  <c r="D30" i="3" s="1"/>
</calcChain>
</file>

<file path=xl/sharedStrings.xml><?xml version="1.0" encoding="utf-8"?>
<sst xmlns="http://schemas.openxmlformats.org/spreadsheetml/2006/main" count="189" uniqueCount="134">
  <si>
    <t>Nabídka číslo:</t>
  </si>
  <si>
    <t>N23-0003</t>
  </si>
  <si>
    <t>název:</t>
  </si>
  <si>
    <t>HALA DUBINA - HROMOSVOD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</si>
  <si>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</si>
  <si>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</si>
  <si>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</si>
  <si>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</si>
  <si>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</si>
  <si>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</si>
  <si>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</si>
  <si>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</si>
  <si>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</si>
  <si>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</si>
  <si>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</si>
  <si>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</si>
  <si>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</si>
  <si>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</si>
  <si>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210220021</t>
  </si>
  <si>
    <t>uzem. v zemi FeZn do 120 mm2 vč.svorek;propoj.aj.</t>
  </si>
  <si>
    <t>m</t>
  </si>
  <si>
    <t>210220022</t>
  </si>
  <si>
    <t>uzem. v zemi FeZn R=8-10 mm vč.svorek,propoj. aj.</t>
  </si>
  <si>
    <t>210220101</t>
  </si>
  <si>
    <t>svodové vodiče FeZn do R=10mm;Al o10mm;Cu R=8mm vč sv</t>
  </si>
  <si>
    <t>210220301</t>
  </si>
  <si>
    <t>svorky hromosvodové do 2 šroubu (SS;SR 03)</t>
  </si>
  <si>
    <t>ks</t>
  </si>
  <si>
    <t>210220302</t>
  </si>
  <si>
    <t>svorky hromosv.nad 2 šrouby(ST;SJ;SK;SZ;SR01;02)</t>
  </si>
  <si>
    <t>210220321</t>
  </si>
  <si>
    <t>svorka na potrubí ,,Bernard,,vč.pásku(bez vodiče)</t>
  </si>
  <si>
    <t>210220401</t>
  </si>
  <si>
    <t>označení svodu štítky smalt.;umělá hmota</t>
  </si>
  <si>
    <t>Celkem za ceník:</t>
  </si>
  <si>
    <t xml:space="preserve">                        Základ DPH   Základ 21% Základ 15% Základ 0%</t>
  </si>
  <si>
    <t>Materiály</t>
  </si>
  <si>
    <t>100003</t>
  </si>
  <si>
    <t>ZEM.DRAT FEZN 10 MM</t>
  </si>
  <si>
    <t>Kg</t>
  </si>
  <si>
    <t>100004</t>
  </si>
  <si>
    <t>ZEM.DRAT AlMgSi  8 MM</t>
  </si>
  <si>
    <t>100031</t>
  </si>
  <si>
    <t>ZEM.SVORKA SZ</t>
  </si>
  <si>
    <t>Ks</t>
  </si>
  <si>
    <t>100040</t>
  </si>
  <si>
    <t>ZEM.SVORKA SR 03 pas.+kul.</t>
  </si>
  <si>
    <t>100044</t>
  </si>
  <si>
    <t>ZEM.PASEK FEZN 30/4</t>
  </si>
  <si>
    <t>100049</t>
  </si>
  <si>
    <t>STITEK HROM."ZEM.SPOJ."</t>
  </si>
  <si>
    <t xml:space="preserve">  KS</t>
  </si>
  <si>
    <t>100051</t>
  </si>
  <si>
    <t>STITEK HROM.C.  0 - 9</t>
  </si>
  <si>
    <t>O 9</t>
  </si>
  <si>
    <t>102010</t>
  </si>
  <si>
    <t>Betonový podstavec C45/55 s madlem a klínkem, D 337mm H 90mm pro jímací tyče D 16mm-SET-</t>
  </si>
  <si>
    <t>O 10</t>
  </si>
  <si>
    <t>102050</t>
  </si>
  <si>
    <t>Podložka plast D 280mm černá</t>
  </si>
  <si>
    <t>O 11</t>
  </si>
  <si>
    <t>103230</t>
  </si>
  <si>
    <t>Jímací tyč D 16mm L 2500mm, AlMgSi F22 zúžená na 10mm</t>
  </si>
  <si>
    <t>200102</t>
  </si>
  <si>
    <t>PASKA CU 50CM</t>
  </si>
  <si>
    <t>200137</t>
  </si>
  <si>
    <t>ZEM.SVORKA ZS16 /BERNARD/</t>
  </si>
  <si>
    <t>O 14</t>
  </si>
  <si>
    <t>275250</t>
  </si>
  <si>
    <t>Podpěra vedení pro vodiče HVI/CUI, D 20-23mm se závitem M8 nerez</t>
  </si>
  <si>
    <t>O 15</t>
  </si>
  <si>
    <t>276016</t>
  </si>
  <si>
    <t>Plastová patice šedá  H 10mm  D 37mm</t>
  </si>
  <si>
    <t>O 16</t>
  </si>
  <si>
    <t>380020</t>
  </si>
  <si>
    <t>Svorka k tyči, FeZn, pro prům. 8-10/16mm</t>
  </si>
  <si>
    <t>O 17</t>
  </si>
  <si>
    <t>4</t>
  </si>
  <si>
    <t>Podpěra vedení , plast šedý, H 400mm, pro prům. 8mm, se závitem M8 KOMPLET</t>
  </si>
  <si>
    <t>O 18</t>
  </si>
  <si>
    <t>549001</t>
  </si>
  <si>
    <t>UF - krabice pro zkušební svorky (se svorkou), 230x150x120mmlitina, barva černá, pro prům. 7-10/pásek 40mm, UFTSK 7.10 FL40 300X220X120 GG</t>
  </si>
  <si>
    <t>O 19</t>
  </si>
  <si>
    <t>819136</t>
  </si>
  <si>
    <t>Vodič HVI-long, D23mm, šedý, HVI LO 75 23 TR100M GR</t>
  </si>
  <si>
    <t>O 20</t>
  </si>
  <si>
    <t>819147</t>
  </si>
  <si>
    <t>Připojovací členy + montážní materiál pro vodiče HVI</t>
  </si>
  <si>
    <t>Celkem za materiály:</t>
  </si>
  <si>
    <t xml:space="preserve">                 Základ DPH  Základ 21% Základ 15% Základ 0%</t>
  </si>
  <si>
    <t xml:space="preserve">                            Základ DPH   Základ 21% Základ 15% Základ 0%</t>
  </si>
  <si>
    <t>Práce v HZS</t>
  </si>
  <si>
    <t/>
  </si>
  <si>
    <t>Revize elektro</t>
  </si>
  <si>
    <t>hod.</t>
  </si>
  <si>
    <t>Projektová dokumentace</t>
  </si>
  <si>
    <t>Spolupráce s revizním technikem</t>
  </si>
  <si>
    <t>Koordinace s ostatními profesemi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</si>
  <si>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</si>
  <si>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</si>
  <si>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</si>
  <si>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</si>
  <si>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</si>
  <si>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</si>
  <si>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</si>
  <si>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</si>
  <si>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</si>
  <si>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</si>
  <si>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</si>
  <si>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</si>
  <si>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</si>
  <si>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</si>
  <si>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</si>
  <si>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</si>
  <si>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</si>
  <si>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</si>
  <si>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</si>
  <si>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</si>
  <si>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</si>
  <si>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</si>
  <si>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</si>
  <si>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</si>
  <si>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</si>
  <si>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</si>
  <si>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</si>
  <si>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</si>
  <si>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</si>
  <si>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</si>
  <si>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</si>
  <si>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 xml:space="preserve">Prořez (5,00%): </t>
  </si>
  <si>
    <t>Cena za materiály celkem:</t>
  </si>
  <si>
    <t>Cena za práci v HZS celkem: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</si>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</sst>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04BD2-3E24-4E10-B091-132BD4EEB3B6}">
  <dimension ref="A1:C11"/>
  <sheetViews>
    <sheetView workbookViewId="0">
      <selection activeCell="B20" sqref="B20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4"/>
      <c r="B1" s="44"/>
      <c r="C1" s="44"/>
    </row>
    <row r="2" spans="1:3" ht="15" x14ac:dyDescent="0.25">
      <c r="A2" s="45"/>
      <c r="B2" s="45"/>
      <c r="C2" s="45"/>
    </row>
    <row r="3" spans="1:3" ht="15.75" thickBot="1" x14ac:dyDescent="0.3">
      <c r="A3" s="46"/>
      <c r="B3" s="46"/>
      <c r="C3" s="46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C3E8D-C501-4A86-B26E-E3A89BF305E5}">
  <dimension ref="A1:E34"/>
  <sheetViews>
    <sheetView workbookViewId="0">
      <selection activeCell="C7" sqref="C7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7" t="s">
        <v>104</v>
      </c>
      <c r="B1" s="47"/>
      <c r="C1" s="47"/>
      <c r="D1" s="47"/>
      <c r="E1" s="47"/>
    </row>
    <row r="3" spans="1:5" x14ac:dyDescent="0.25">
      <c r="A3" s="11" t="s">
        <v>100</v>
      </c>
      <c r="B3" s="21" t="s">
        <v>12</v>
      </c>
      <c r="C3" s="11" t="s">
        <v>101</v>
      </c>
      <c r="D3" s="11" t="s">
        <v>102</v>
      </c>
      <c r="E3" s="11" t="s">
        <v>103</v>
      </c>
    </row>
    <row r="4" spans="1:5" x14ac:dyDescent="0.25">
      <c r="A4" s="24" t="s">
        <v>105</v>
      </c>
      <c r="B4" s="25" t="s">
        <v>106</v>
      </c>
      <c r="C4" s="26"/>
      <c r="D4" s="26"/>
      <c r="E4" s="26"/>
    </row>
    <row r="5" spans="1:5" x14ac:dyDescent="0.25">
      <c r="A5" s="2">
        <v>1</v>
      </c>
      <c r="B5" s="22" t="s">
        <v>107</v>
      </c>
      <c r="C5" s="39">
        <f>Položky!D17</f>
        <v>0</v>
      </c>
      <c r="D5" s="39">
        <f>C5</f>
        <v>0</v>
      </c>
      <c r="E5" s="23"/>
    </row>
    <row r="6" spans="1:5" x14ac:dyDescent="0.25">
      <c r="A6" s="2">
        <v>2</v>
      </c>
      <c r="B6" s="22" t="s">
        <v>108</v>
      </c>
      <c r="C6" s="39">
        <f>Položky!D49</f>
        <v>0</v>
      </c>
      <c r="D6" s="39">
        <f t="shared" ref="D6:D10" si="0">C6</f>
        <v>0</v>
      </c>
      <c r="E6" s="23"/>
    </row>
    <row r="7" spans="1:5" x14ac:dyDescent="0.25">
      <c r="A7" s="2">
        <v>3</v>
      </c>
      <c r="B7" s="22" t="s">
        <v>109</v>
      </c>
      <c r="C7" s="43">
        <v>0</v>
      </c>
      <c r="D7" s="39">
        <f t="shared" si="0"/>
        <v>0</v>
      </c>
      <c r="E7" s="23"/>
    </row>
    <row r="8" spans="1:5" x14ac:dyDescent="0.25">
      <c r="A8" s="2">
        <v>4</v>
      </c>
      <c r="B8" s="22" t="s">
        <v>110</v>
      </c>
      <c r="C8" s="43">
        <v>0</v>
      </c>
      <c r="D8" s="39">
        <f t="shared" si="0"/>
        <v>0</v>
      </c>
      <c r="E8" s="23"/>
    </row>
    <row r="9" spans="1:5" x14ac:dyDescent="0.25">
      <c r="A9" s="2">
        <v>5</v>
      </c>
      <c r="B9" s="22" t="s">
        <v>111</v>
      </c>
      <c r="C9" s="43">
        <v>0</v>
      </c>
      <c r="D9" s="39">
        <f t="shared" si="0"/>
        <v>0</v>
      </c>
      <c r="E9" s="23"/>
    </row>
    <row r="10" spans="1:5" x14ac:dyDescent="0.25">
      <c r="A10" s="2">
        <v>6</v>
      </c>
      <c r="B10" s="22" t="s">
        <v>109</v>
      </c>
      <c r="C10" s="43">
        <v>0</v>
      </c>
      <c r="D10" s="39">
        <f t="shared" si="0"/>
        <v>0</v>
      </c>
      <c r="E10" s="23"/>
    </row>
    <row r="11" spans="1:5" x14ac:dyDescent="0.25">
      <c r="A11" s="27"/>
      <c r="B11" s="28" t="s">
        <v>112</v>
      </c>
      <c r="C11" s="40">
        <f>SUM(C5:C10)</f>
        <v>0</v>
      </c>
      <c r="D11" s="40">
        <f>SUM(D5:D10)</f>
        <v>0</v>
      </c>
      <c r="E11" s="29"/>
    </row>
    <row r="12" spans="1:5" x14ac:dyDescent="0.25">
      <c r="A12" s="2"/>
      <c r="B12" s="22"/>
      <c r="C12" s="23"/>
      <c r="D12" s="23"/>
      <c r="E12" s="23"/>
    </row>
    <row r="13" spans="1:5" x14ac:dyDescent="0.25">
      <c r="A13" s="24" t="s">
        <v>113</v>
      </c>
      <c r="B13" s="25" t="s">
        <v>114</v>
      </c>
      <c r="C13" s="26"/>
      <c r="D13" s="26"/>
      <c r="E13" s="26"/>
    </row>
    <row r="14" spans="1:5" x14ac:dyDescent="0.25">
      <c r="A14" s="2">
        <v>7</v>
      </c>
      <c r="B14" s="22" t="s">
        <v>115</v>
      </c>
      <c r="C14" s="39">
        <f>Položky!D62</f>
        <v>0</v>
      </c>
      <c r="D14" s="39">
        <f>C14</f>
        <v>0</v>
      </c>
      <c r="E14" s="23"/>
    </row>
    <row r="15" spans="1:5" x14ac:dyDescent="0.25">
      <c r="A15" s="27"/>
      <c r="B15" s="28" t="s">
        <v>116</v>
      </c>
      <c r="C15" s="40">
        <f>SUM(C14)</f>
        <v>0</v>
      </c>
      <c r="D15" s="40">
        <f>SUM(D14)</f>
        <v>0</v>
      </c>
      <c r="E15" s="29"/>
    </row>
    <row r="16" spans="1:5" x14ac:dyDescent="0.25">
      <c r="A16" s="2"/>
      <c r="B16" s="22"/>
      <c r="C16" s="23"/>
      <c r="D16" s="23"/>
      <c r="E16" s="23"/>
    </row>
    <row r="17" spans="1:5" x14ac:dyDescent="0.25">
      <c r="A17" s="24" t="s">
        <v>117</v>
      </c>
      <c r="B17" s="25" t="s">
        <v>118</v>
      </c>
      <c r="C17" s="26"/>
      <c r="D17" s="26"/>
      <c r="E17" s="26"/>
    </row>
    <row r="18" spans="1:5" x14ac:dyDescent="0.25">
      <c r="A18" s="27"/>
      <c r="B18" s="28" t="s">
        <v>119</v>
      </c>
      <c r="C18" s="29"/>
      <c r="D18" s="29"/>
      <c r="E18" s="29"/>
    </row>
    <row r="19" spans="1:5" x14ac:dyDescent="0.25">
      <c r="A19" s="2"/>
      <c r="B19" s="22"/>
      <c r="C19" s="23"/>
      <c r="D19" s="23"/>
      <c r="E19" s="23"/>
    </row>
    <row r="20" spans="1:5" x14ac:dyDescent="0.25">
      <c r="A20" s="24" t="s">
        <v>120</v>
      </c>
      <c r="B20" s="25" t="s">
        <v>121</v>
      </c>
      <c r="C20" s="26"/>
      <c r="D20" s="26"/>
      <c r="E20" s="26"/>
    </row>
    <row r="21" spans="1:5" x14ac:dyDescent="0.25">
      <c r="A21" s="2">
        <v>8</v>
      </c>
      <c r="B21" s="22" t="s">
        <v>122</v>
      </c>
      <c r="C21" s="43">
        <v>0</v>
      </c>
      <c r="D21" s="39">
        <f>C21</f>
        <v>0</v>
      </c>
      <c r="E21" s="23"/>
    </row>
    <row r="22" spans="1:5" x14ac:dyDescent="0.25">
      <c r="A22" s="27"/>
      <c r="B22" s="28" t="s">
        <v>123</v>
      </c>
      <c r="C22" s="40">
        <f>SUM(C21)</f>
        <v>0</v>
      </c>
      <c r="D22" s="40">
        <f>SUM(D21)</f>
        <v>0</v>
      </c>
      <c r="E22" s="29"/>
    </row>
    <row r="23" spans="1:5" ht="12" thickBot="1" x14ac:dyDescent="0.3">
      <c r="A23" s="2"/>
      <c r="B23" s="22"/>
      <c r="C23" s="23"/>
      <c r="D23" s="23"/>
      <c r="E23" s="23"/>
    </row>
    <row r="24" spans="1:5" ht="12" thickTop="1" x14ac:dyDescent="0.25">
      <c r="A24" s="30"/>
      <c r="B24" s="31" t="s">
        <v>124</v>
      </c>
      <c r="C24" s="41">
        <f>C22+C15+C11</f>
        <v>0</v>
      </c>
      <c r="D24" s="41">
        <f>C24</f>
        <v>0</v>
      </c>
      <c r="E24" s="32">
        <v>0</v>
      </c>
    </row>
    <row r="27" spans="1:5" ht="12" x14ac:dyDescent="0.25">
      <c r="B27" s="33"/>
      <c r="D27" s="34" t="s">
        <v>102</v>
      </c>
    </row>
    <row r="28" spans="1:5" ht="12" x14ac:dyDescent="0.25">
      <c r="B28" s="33" t="s">
        <v>125</v>
      </c>
      <c r="D28" s="42">
        <f>D24</f>
        <v>0</v>
      </c>
    </row>
    <row r="29" spans="1:5" ht="12" x14ac:dyDescent="0.25">
      <c r="B29" s="33" t="s">
        <v>126</v>
      </c>
      <c r="D29" s="42">
        <f>D28*0.21</f>
        <v>0</v>
      </c>
    </row>
    <row r="30" spans="1:5" ht="12" x14ac:dyDescent="0.25">
      <c r="B30" s="33" t="s">
        <v>127</v>
      </c>
      <c r="D30" s="42">
        <f>SUM(D28:D29)</f>
        <v>0</v>
      </c>
    </row>
    <row r="33" spans="1:2" ht="12" x14ac:dyDescent="0.25">
      <c r="A33" s="35"/>
      <c r="B33" s="33" t="s">
        <v>132</v>
      </c>
    </row>
    <row r="34" spans="1:2" ht="12" x14ac:dyDescent="0.25">
      <c r="A34" s="36"/>
      <c r="B34" s="33" t="s">
        <v>133</v>
      </c>
    </row>
  </sheetData>
  <sheetProtection algorithmName="SHA-512" hashValue="zckgjcbvJZ0rN5gjJcLV562noYwldA03Yb9UBKqBPLHBOSeN6iPS/cfuaGhmUKpJG1OoWA1lpIHbEx494sz9Mw==" saltValue="RydXwkQeHinEwqRAopQQ/g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DAD28-A4AC-4DB1-A27D-A6A0EAE5267D}">
  <dimension ref="A1:H62"/>
  <sheetViews>
    <sheetView tabSelected="1" topLeftCell="A37" zoomScale="85" zoomScaleNormal="85" workbookViewId="0">
      <selection activeCell="D53" activeCellId="3" sqref="D21:D40 D3:D11 D46 D53:D56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7" t="s">
        <v>9</v>
      </c>
      <c r="B1" s="47"/>
      <c r="C1" s="47"/>
      <c r="D1" s="47"/>
      <c r="E1" s="47"/>
      <c r="F1" s="47"/>
      <c r="G1" s="47"/>
      <c r="H1" s="47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33.75" x14ac:dyDescent="0.25">
      <c r="A3" s="13">
        <v>1</v>
      </c>
      <c r="B3" s="14" t="s">
        <v>18</v>
      </c>
      <c r="C3" s="14" t="s">
        <v>19</v>
      </c>
      <c r="D3" s="43">
        <v>0</v>
      </c>
      <c r="E3" s="15">
        <v>360</v>
      </c>
      <c r="F3" s="14" t="s">
        <v>20</v>
      </c>
      <c r="G3" s="38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43">
        <v>0</v>
      </c>
      <c r="E4" s="15">
        <v>140</v>
      </c>
      <c r="F4" s="14" t="s">
        <v>20</v>
      </c>
      <c r="G4" s="38">
        <f t="shared" ref="G4:G11" si="0">D4*E4</f>
        <v>0</v>
      </c>
      <c r="H4" s="16">
        <v>0.21</v>
      </c>
    </row>
    <row r="5" spans="1:8" ht="45" x14ac:dyDescent="0.25">
      <c r="A5" s="13">
        <v>3</v>
      </c>
      <c r="B5" s="14" t="s">
        <v>23</v>
      </c>
      <c r="C5" s="14" t="s">
        <v>24</v>
      </c>
      <c r="D5" s="43">
        <v>0</v>
      </c>
      <c r="E5" s="15">
        <v>740</v>
      </c>
      <c r="F5" s="14" t="s">
        <v>20</v>
      </c>
      <c r="G5" s="38">
        <f t="shared" si="0"/>
        <v>0</v>
      </c>
      <c r="H5" s="16">
        <v>0.21</v>
      </c>
    </row>
    <row r="6" spans="1:8" ht="33.75" x14ac:dyDescent="0.25">
      <c r="A6" s="13">
        <v>4</v>
      </c>
      <c r="B6" s="14" t="s">
        <v>25</v>
      </c>
      <c r="C6" s="14" t="s">
        <v>26</v>
      </c>
      <c r="D6" s="43">
        <v>0</v>
      </c>
      <c r="E6" s="15">
        <v>28</v>
      </c>
      <c r="F6" s="14" t="s">
        <v>27</v>
      </c>
      <c r="G6" s="38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28</v>
      </c>
      <c r="C7" s="14" t="s">
        <v>29</v>
      </c>
      <c r="D7" s="43">
        <v>0</v>
      </c>
      <c r="E7" s="15">
        <v>14</v>
      </c>
      <c r="F7" s="14" t="s">
        <v>27</v>
      </c>
      <c r="G7" s="38">
        <f t="shared" si="0"/>
        <v>0</v>
      </c>
      <c r="H7" s="16">
        <v>0.21</v>
      </c>
    </row>
    <row r="8" spans="1:8" ht="33.75" x14ac:dyDescent="0.25">
      <c r="A8" s="13">
        <v>6</v>
      </c>
      <c r="B8" s="14" t="s">
        <v>28</v>
      </c>
      <c r="C8" s="14" t="s">
        <v>29</v>
      </c>
      <c r="D8" s="43">
        <v>0</v>
      </c>
      <c r="E8" s="15">
        <v>54</v>
      </c>
      <c r="F8" s="14" t="s">
        <v>27</v>
      </c>
      <c r="G8" s="38">
        <f t="shared" si="0"/>
        <v>0</v>
      </c>
      <c r="H8" s="16">
        <v>0.21</v>
      </c>
    </row>
    <row r="9" spans="1:8" ht="33.75" x14ac:dyDescent="0.25">
      <c r="A9" s="13">
        <v>7</v>
      </c>
      <c r="B9" s="14" t="s">
        <v>30</v>
      </c>
      <c r="C9" s="14" t="s">
        <v>31</v>
      </c>
      <c r="D9" s="43">
        <v>0</v>
      </c>
      <c r="E9" s="15">
        <v>65</v>
      </c>
      <c r="F9" s="14" t="s">
        <v>27</v>
      </c>
      <c r="G9" s="38">
        <f t="shared" si="0"/>
        <v>0</v>
      </c>
      <c r="H9" s="16">
        <v>0.21</v>
      </c>
    </row>
    <row r="10" spans="1:8" ht="22.5" x14ac:dyDescent="0.25">
      <c r="A10" s="13">
        <v>8</v>
      </c>
      <c r="B10" s="14" t="s">
        <v>32</v>
      </c>
      <c r="C10" s="14" t="s">
        <v>33</v>
      </c>
      <c r="D10" s="43">
        <v>0</v>
      </c>
      <c r="E10" s="15">
        <v>14</v>
      </c>
      <c r="F10" s="14" t="s">
        <v>27</v>
      </c>
      <c r="G10" s="38">
        <f t="shared" si="0"/>
        <v>0</v>
      </c>
      <c r="H10" s="16">
        <v>0.21</v>
      </c>
    </row>
    <row r="11" spans="1:8" ht="22.5" x14ac:dyDescent="0.25">
      <c r="A11" s="13">
        <v>9</v>
      </c>
      <c r="B11" s="14" t="s">
        <v>32</v>
      </c>
      <c r="C11" s="14" t="s">
        <v>33</v>
      </c>
      <c r="D11" s="43">
        <v>0</v>
      </c>
      <c r="E11" s="15">
        <v>14</v>
      </c>
      <c r="F11" s="14" t="s">
        <v>27</v>
      </c>
      <c r="G11" s="38">
        <f t="shared" si="0"/>
        <v>0</v>
      </c>
      <c r="H11" s="16">
        <v>0.21</v>
      </c>
    </row>
    <row r="12" spans="1:8" x14ac:dyDescent="0.25">
      <c r="H12" s="2"/>
    </row>
    <row r="13" spans="1:8" ht="12" thickBot="1" x14ac:dyDescent="0.3">
      <c r="A13" s="17" t="s">
        <v>34</v>
      </c>
    </row>
    <row r="14" spans="1:8" ht="12.75" thickTop="1" x14ac:dyDescent="0.25">
      <c r="A14" s="18"/>
      <c r="B14" s="18"/>
      <c r="C14" s="18"/>
      <c r="D14" s="18"/>
      <c r="E14" s="18"/>
      <c r="F14" s="18"/>
      <c r="G14" s="37">
        <f>SUM(G3:G13)</f>
        <v>0</v>
      </c>
      <c r="H14" s="18"/>
    </row>
    <row r="16" spans="1:8" ht="12.75" x14ac:dyDescent="0.25">
      <c r="A16" s="20" t="s">
        <v>35</v>
      </c>
    </row>
    <row r="17" spans="1:8" ht="12" x14ac:dyDescent="0.25">
      <c r="A17" s="19" t="s">
        <v>128</v>
      </c>
      <c r="D17" s="39">
        <f>G14</f>
        <v>0</v>
      </c>
    </row>
    <row r="19" spans="1:8" ht="15.75" x14ac:dyDescent="0.25">
      <c r="A19" s="47" t="s">
        <v>36</v>
      </c>
      <c r="B19" s="47"/>
      <c r="C19" s="47"/>
      <c r="D19" s="47"/>
      <c r="E19" s="47"/>
      <c r="F19" s="47"/>
      <c r="G19" s="47"/>
      <c r="H19" s="47"/>
    </row>
    <row r="20" spans="1:8" x14ac:dyDescent="0.25">
      <c r="A20" s="11" t="s">
        <v>10</v>
      </c>
      <c r="B20" s="12" t="s">
        <v>11</v>
      </c>
      <c r="C20" s="12" t="s">
        <v>12</v>
      </c>
      <c r="D20" s="11" t="s">
        <v>13</v>
      </c>
      <c r="E20" s="11" t="s">
        <v>14</v>
      </c>
      <c r="F20" s="12" t="s">
        <v>15</v>
      </c>
      <c r="G20" s="11" t="s">
        <v>16</v>
      </c>
      <c r="H20" s="11" t="s">
        <v>17</v>
      </c>
    </row>
    <row r="21" spans="1:8" ht="22.5" x14ac:dyDescent="0.25">
      <c r="A21" s="13">
        <v>1</v>
      </c>
      <c r="B21" s="14" t="s">
        <v>37</v>
      </c>
      <c r="C21" s="14" t="s">
        <v>38</v>
      </c>
      <c r="D21" s="43">
        <v>0</v>
      </c>
      <c r="E21" s="15">
        <v>70</v>
      </c>
      <c r="F21" s="14" t="s">
        <v>39</v>
      </c>
      <c r="G21" s="38">
        <f t="shared" ref="G21:G40" si="1">D21*E21</f>
        <v>0</v>
      </c>
      <c r="H21" s="16">
        <v>0.21</v>
      </c>
    </row>
    <row r="22" spans="1:8" ht="22.5" x14ac:dyDescent="0.25">
      <c r="A22" s="13">
        <v>2</v>
      </c>
      <c r="B22" s="14" t="s">
        <v>40</v>
      </c>
      <c r="C22" s="14" t="s">
        <v>41</v>
      </c>
      <c r="D22" s="43">
        <v>0</v>
      </c>
      <c r="E22" s="15">
        <v>740</v>
      </c>
      <c r="F22" s="14" t="s">
        <v>20</v>
      </c>
      <c r="G22" s="38">
        <f t="shared" si="1"/>
        <v>0</v>
      </c>
      <c r="H22" s="16">
        <v>0.21</v>
      </c>
    </row>
    <row r="23" spans="1:8" x14ac:dyDescent="0.25">
      <c r="A23" s="13">
        <v>3</v>
      </c>
      <c r="B23" s="14" t="s">
        <v>42</v>
      </c>
      <c r="C23" s="14" t="s">
        <v>43</v>
      </c>
      <c r="D23" s="43">
        <v>0</v>
      </c>
      <c r="E23" s="15">
        <v>14</v>
      </c>
      <c r="F23" s="14" t="s">
        <v>44</v>
      </c>
      <c r="G23" s="38">
        <f t="shared" si="1"/>
        <v>0</v>
      </c>
      <c r="H23" s="16">
        <v>0.21</v>
      </c>
    </row>
    <row r="24" spans="1:8" x14ac:dyDescent="0.25">
      <c r="A24" s="13">
        <v>4</v>
      </c>
      <c r="B24" s="14" t="s">
        <v>42</v>
      </c>
      <c r="C24" s="14" t="s">
        <v>43</v>
      </c>
      <c r="D24" s="43">
        <v>0</v>
      </c>
      <c r="E24" s="15">
        <v>54</v>
      </c>
      <c r="F24" s="14" t="s">
        <v>44</v>
      </c>
      <c r="G24" s="38">
        <f t="shared" si="1"/>
        <v>0</v>
      </c>
      <c r="H24" s="16">
        <v>0.21</v>
      </c>
    </row>
    <row r="25" spans="1:8" ht="22.5" x14ac:dyDescent="0.25">
      <c r="A25" s="13">
        <v>5</v>
      </c>
      <c r="B25" s="14" t="s">
        <v>45</v>
      </c>
      <c r="C25" s="14" t="s">
        <v>46</v>
      </c>
      <c r="D25" s="43">
        <v>0</v>
      </c>
      <c r="E25" s="15">
        <v>28</v>
      </c>
      <c r="F25" s="14" t="s">
        <v>44</v>
      </c>
      <c r="G25" s="38">
        <f t="shared" si="1"/>
        <v>0</v>
      </c>
      <c r="H25" s="16">
        <v>0.21</v>
      </c>
    </row>
    <row r="26" spans="1:8" ht="22.5" x14ac:dyDescent="0.25">
      <c r="A26" s="13">
        <v>6</v>
      </c>
      <c r="B26" s="14" t="s">
        <v>47</v>
      </c>
      <c r="C26" s="14" t="s">
        <v>48</v>
      </c>
      <c r="D26" s="43">
        <v>0</v>
      </c>
      <c r="E26" s="15">
        <v>360</v>
      </c>
      <c r="F26" s="14" t="s">
        <v>39</v>
      </c>
      <c r="G26" s="38">
        <f t="shared" si="1"/>
        <v>0</v>
      </c>
      <c r="H26" s="16">
        <v>0.21</v>
      </c>
    </row>
    <row r="27" spans="1:8" ht="22.5" x14ac:dyDescent="0.25">
      <c r="A27" s="13">
        <v>7</v>
      </c>
      <c r="B27" s="14" t="s">
        <v>49</v>
      </c>
      <c r="C27" s="14" t="s">
        <v>50</v>
      </c>
      <c r="D27" s="43">
        <v>0</v>
      </c>
      <c r="E27" s="15">
        <v>14</v>
      </c>
      <c r="F27" s="14" t="s">
        <v>51</v>
      </c>
      <c r="G27" s="38">
        <f t="shared" si="1"/>
        <v>0</v>
      </c>
      <c r="H27" s="16">
        <v>0.21</v>
      </c>
    </row>
    <row r="28" spans="1:8" x14ac:dyDescent="0.25">
      <c r="A28" s="13">
        <v>8</v>
      </c>
      <c r="B28" s="14" t="s">
        <v>52</v>
      </c>
      <c r="C28" s="14" t="s">
        <v>53</v>
      </c>
      <c r="D28" s="43">
        <v>0</v>
      </c>
      <c r="E28" s="15">
        <v>14</v>
      </c>
      <c r="F28" s="14" t="s">
        <v>51</v>
      </c>
      <c r="G28" s="38">
        <f t="shared" si="1"/>
        <v>0</v>
      </c>
      <c r="H28" s="16">
        <v>0.21</v>
      </c>
    </row>
    <row r="29" spans="1:8" ht="56.25" x14ac:dyDescent="0.25">
      <c r="A29" s="13" t="s">
        <v>54</v>
      </c>
      <c r="B29" s="14" t="s">
        <v>55</v>
      </c>
      <c r="C29" s="14" t="s">
        <v>56</v>
      </c>
      <c r="D29" s="43">
        <v>0</v>
      </c>
      <c r="E29" s="15">
        <v>60</v>
      </c>
      <c r="F29" s="14" t="s">
        <v>51</v>
      </c>
      <c r="G29" s="38">
        <f t="shared" si="1"/>
        <v>0</v>
      </c>
      <c r="H29" s="16">
        <v>0.21</v>
      </c>
    </row>
    <row r="30" spans="1:8" ht="22.5" x14ac:dyDescent="0.25">
      <c r="A30" s="13" t="s">
        <v>57</v>
      </c>
      <c r="B30" s="14" t="s">
        <v>58</v>
      </c>
      <c r="C30" s="14" t="s">
        <v>59</v>
      </c>
      <c r="D30" s="43">
        <v>0</v>
      </c>
      <c r="E30" s="15">
        <v>30</v>
      </c>
      <c r="F30" s="14" t="s">
        <v>51</v>
      </c>
      <c r="G30" s="38">
        <f t="shared" si="1"/>
        <v>0</v>
      </c>
      <c r="H30" s="16">
        <v>0.21</v>
      </c>
    </row>
    <row r="31" spans="1:8" ht="33.75" x14ac:dyDescent="0.25">
      <c r="A31" s="13" t="s">
        <v>60</v>
      </c>
      <c r="B31" s="14" t="s">
        <v>61</v>
      </c>
      <c r="C31" s="14" t="s">
        <v>62</v>
      </c>
      <c r="D31" s="43">
        <v>0</v>
      </c>
      <c r="E31" s="15">
        <v>30</v>
      </c>
      <c r="F31" s="14" t="s">
        <v>51</v>
      </c>
      <c r="G31" s="38">
        <f t="shared" si="1"/>
        <v>0</v>
      </c>
      <c r="H31" s="16">
        <v>0.21</v>
      </c>
    </row>
    <row r="32" spans="1:8" x14ac:dyDescent="0.25">
      <c r="A32" s="13">
        <v>12</v>
      </c>
      <c r="B32" s="14" t="s">
        <v>63</v>
      </c>
      <c r="C32" s="14" t="s">
        <v>64</v>
      </c>
      <c r="D32" s="43">
        <v>0</v>
      </c>
      <c r="E32" s="15">
        <v>65</v>
      </c>
      <c r="F32" s="14" t="s">
        <v>44</v>
      </c>
      <c r="G32" s="38">
        <f t="shared" si="1"/>
        <v>0</v>
      </c>
      <c r="H32" s="16">
        <v>0.21</v>
      </c>
    </row>
    <row r="33" spans="1:8" ht="22.5" x14ac:dyDescent="0.25">
      <c r="A33" s="13">
        <v>13</v>
      </c>
      <c r="B33" s="14" t="s">
        <v>65</v>
      </c>
      <c r="C33" s="14" t="s">
        <v>66</v>
      </c>
      <c r="D33" s="43">
        <v>0</v>
      </c>
      <c r="E33" s="15">
        <v>65</v>
      </c>
      <c r="F33" s="14" t="s">
        <v>44</v>
      </c>
      <c r="G33" s="38">
        <f t="shared" si="1"/>
        <v>0</v>
      </c>
      <c r="H33" s="16">
        <v>0.21</v>
      </c>
    </row>
    <row r="34" spans="1:8" ht="45" x14ac:dyDescent="0.25">
      <c r="A34" s="13" t="s">
        <v>67</v>
      </c>
      <c r="B34" s="14" t="s">
        <v>68</v>
      </c>
      <c r="C34" s="14" t="s">
        <v>69</v>
      </c>
      <c r="D34" s="43">
        <v>0</v>
      </c>
      <c r="E34" s="15">
        <v>700</v>
      </c>
      <c r="F34" s="14" t="s">
        <v>51</v>
      </c>
      <c r="G34" s="38">
        <f t="shared" si="1"/>
        <v>0</v>
      </c>
      <c r="H34" s="16">
        <v>0.21</v>
      </c>
    </row>
    <row r="35" spans="1:8" ht="22.5" x14ac:dyDescent="0.25">
      <c r="A35" s="13" t="s">
        <v>70</v>
      </c>
      <c r="B35" s="14" t="s">
        <v>71</v>
      </c>
      <c r="C35" s="14" t="s">
        <v>72</v>
      </c>
      <c r="D35" s="43">
        <v>0</v>
      </c>
      <c r="E35" s="15">
        <v>700</v>
      </c>
      <c r="F35" s="14" t="s">
        <v>51</v>
      </c>
      <c r="G35" s="38">
        <f t="shared" si="1"/>
        <v>0</v>
      </c>
      <c r="H35" s="16">
        <v>0.21</v>
      </c>
    </row>
    <row r="36" spans="1:8" ht="22.5" x14ac:dyDescent="0.25">
      <c r="A36" s="13" t="s">
        <v>73</v>
      </c>
      <c r="B36" s="14" t="s">
        <v>74</v>
      </c>
      <c r="C36" s="14" t="s">
        <v>75</v>
      </c>
      <c r="D36" s="43">
        <v>0</v>
      </c>
      <c r="E36" s="15">
        <v>30</v>
      </c>
      <c r="F36" s="14" t="s">
        <v>51</v>
      </c>
      <c r="G36" s="38">
        <f t="shared" si="1"/>
        <v>0</v>
      </c>
      <c r="H36" s="16">
        <v>0.21</v>
      </c>
    </row>
    <row r="37" spans="1:8" ht="45" x14ac:dyDescent="0.25">
      <c r="A37" s="13" t="s">
        <v>76</v>
      </c>
      <c r="B37" s="14" t="s">
        <v>77</v>
      </c>
      <c r="C37" s="14" t="s">
        <v>78</v>
      </c>
      <c r="D37" s="43">
        <v>0</v>
      </c>
      <c r="E37" s="15">
        <v>750</v>
      </c>
      <c r="F37" s="14" t="s">
        <v>51</v>
      </c>
      <c r="G37" s="38">
        <f t="shared" si="1"/>
        <v>0</v>
      </c>
      <c r="H37" s="16">
        <v>0.21</v>
      </c>
    </row>
    <row r="38" spans="1:8" ht="101.25" x14ac:dyDescent="0.25">
      <c r="A38" s="13" t="s">
        <v>79</v>
      </c>
      <c r="B38" s="14" t="s">
        <v>80</v>
      </c>
      <c r="C38" s="14" t="s">
        <v>81</v>
      </c>
      <c r="D38" s="43">
        <v>0</v>
      </c>
      <c r="E38" s="15">
        <v>14</v>
      </c>
      <c r="F38" s="14" t="s">
        <v>51</v>
      </c>
      <c r="G38" s="38">
        <f t="shared" si="1"/>
        <v>0</v>
      </c>
      <c r="H38" s="16">
        <v>0.21</v>
      </c>
    </row>
    <row r="39" spans="1:8" ht="33.75" x14ac:dyDescent="0.25">
      <c r="A39" s="13" t="s">
        <v>82</v>
      </c>
      <c r="B39" s="14" t="s">
        <v>83</v>
      </c>
      <c r="C39" s="14" t="s">
        <v>84</v>
      </c>
      <c r="D39" s="43">
        <v>0</v>
      </c>
      <c r="E39" s="15">
        <v>340</v>
      </c>
      <c r="F39" s="14" t="s">
        <v>20</v>
      </c>
      <c r="G39" s="38">
        <f t="shared" si="1"/>
        <v>0</v>
      </c>
      <c r="H39" s="16">
        <v>0.21</v>
      </c>
    </row>
    <row r="40" spans="1:8" ht="33.75" x14ac:dyDescent="0.25">
      <c r="A40" s="13" t="s">
        <v>85</v>
      </c>
      <c r="B40" s="14" t="s">
        <v>86</v>
      </c>
      <c r="C40" s="14" t="s">
        <v>87</v>
      </c>
      <c r="D40" s="43">
        <v>0</v>
      </c>
      <c r="E40" s="15">
        <v>28</v>
      </c>
      <c r="F40" s="14" t="s">
        <v>51</v>
      </c>
      <c r="G40" s="38">
        <f t="shared" si="1"/>
        <v>0</v>
      </c>
      <c r="H40" s="16">
        <v>0.21</v>
      </c>
    </row>
    <row r="41" spans="1:8" x14ac:dyDescent="0.25">
      <c r="H41" s="2"/>
    </row>
    <row r="42" spans="1:8" ht="12" thickBot="1" x14ac:dyDescent="0.3">
      <c r="A42" s="17" t="s">
        <v>88</v>
      </c>
    </row>
    <row r="43" spans="1:8" ht="12.75" thickTop="1" x14ac:dyDescent="0.25">
      <c r="A43" s="18"/>
      <c r="B43" s="18"/>
      <c r="C43" s="18"/>
      <c r="D43" s="18"/>
      <c r="E43" s="18"/>
      <c r="F43" s="18"/>
      <c r="G43" s="37">
        <f>SUM(G21:G42)</f>
        <v>0</v>
      </c>
      <c r="H43" s="18"/>
    </row>
    <row r="45" spans="1:8" ht="12.75" x14ac:dyDescent="0.25">
      <c r="A45" s="20" t="s">
        <v>89</v>
      </c>
    </row>
    <row r="46" spans="1:8" ht="12" x14ac:dyDescent="0.25">
      <c r="A46" s="19" t="s">
        <v>129</v>
      </c>
      <c r="D46" s="43">
        <v>0</v>
      </c>
    </row>
    <row r="48" spans="1:8" ht="12.75" x14ac:dyDescent="0.25">
      <c r="A48" s="20" t="s">
        <v>90</v>
      </c>
    </row>
    <row r="49" spans="1:8" ht="12" x14ac:dyDescent="0.25">
      <c r="A49" s="19" t="s">
        <v>130</v>
      </c>
      <c r="D49" s="39">
        <f>D46+G43</f>
        <v>0</v>
      </c>
    </row>
    <row r="51" spans="1:8" ht="15.75" x14ac:dyDescent="0.25">
      <c r="A51" s="47" t="s">
        <v>91</v>
      </c>
      <c r="B51" s="47"/>
      <c r="C51" s="47"/>
      <c r="D51" s="47"/>
      <c r="E51" s="47"/>
      <c r="F51" s="47"/>
      <c r="G51" s="47"/>
      <c r="H51" s="47"/>
    </row>
    <row r="52" spans="1:8" x14ac:dyDescent="0.25">
      <c r="A52" s="11" t="s">
        <v>10</v>
      </c>
      <c r="B52" s="12" t="s">
        <v>11</v>
      </c>
      <c r="C52" s="12" t="s">
        <v>12</v>
      </c>
      <c r="D52" s="11" t="s">
        <v>13</v>
      </c>
      <c r="E52" s="11" t="s">
        <v>14</v>
      </c>
      <c r="F52" s="12" t="s">
        <v>15</v>
      </c>
      <c r="G52" s="11" t="s">
        <v>16</v>
      </c>
      <c r="H52" s="11" t="s">
        <v>17</v>
      </c>
    </row>
    <row r="53" spans="1:8" x14ac:dyDescent="0.25">
      <c r="A53" s="13">
        <v>1</v>
      </c>
      <c r="B53" s="14" t="s">
        <v>92</v>
      </c>
      <c r="C53" s="14" t="s">
        <v>93</v>
      </c>
      <c r="D53" s="43">
        <v>0</v>
      </c>
      <c r="E53" s="15">
        <v>85</v>
      </c>
      <c r="F53" s="14" t="s">
        <v>94</v>
      </c>
      <c r="G53" s="38">
        <f t="shared" ref="G53:G56" si="2">D53*E53</f>
        <v>0</v>
      </c>
      <c r="H53" s="16">
        <v>0.21</v>
      </c>
    </row>
    <row r="54" spans="1:8" ht="22.5" x14ac:dyDescent="0.25">
      <c r="A54" s="13">
        <v>2</v>
      </c>
      <c r="B54" s="14" t="s">
        <v>92</v>
      </c>
      <c r="C54" s="14" t="s">
        <v>95</v>
      </c>
      <c r="D54" s="43">
        <v>0</v>
      </c>
      <c r="E54" s="15">
        <v>35</v>
      </c>
      <c r="F54" s="14" t="s">
        <v>94</v>
      </c>
      <c r="G54" s="38">
        <f t="shared" si="2"/>
        <v>0</v>
      </c>
      <c r="H54" s="16">
        <v>0.21</v>
      </c>
    </row>
    <row r="55" spans="1:8" ht="22.5" x14ac:dyDescent="0.25">
      <c r="A55" s="13">
        <v>3</v>
      </c>
      <c r="B55" s="14" t="s">
        <v>92</v>
      </c>
      <c r="C55" s="14" t="s">
        <v>96</v>
      </c>
      <c r="D55" s="43">
        <v>0</v>
      </c>
      <c r="E55" s="15">
        <v>24</v>
      </c>
      <c r="F55" s="14" t="s">
        <v>94</v>
      </c>
      <c r="G55" s="38">
        <f t="shared" si="2"/>
        <v>0</v>
      </c>
      <c r="H55" s="16">
        <v>0.21</v>
      </c>
    </row>
    <row r="56" spans="1:8" ht="22.5" x14ac:dyDescent="0.25">
      <c r="A56" s="13">
        <v>4</v>
      </c>
      <c r="B56" s="14" t="s">
        <v>92</v>
      </c>
      <c r="C56" s="14" t="s">
        <v>97</v>
      </c>
      <c r="D56" s="43">
        <v>0</v>
      </c>
      <c r="E56" s="15">
        <v>48</v>
      </c>
      <c r="F56" s="14" t="s">
        <v>94</v>
      </c>
      <c r="G56" s="38">
        <f t="shared" si="2"/>
        <v>0</v>
      </c>
      <c r="H56" s="16">
        <v>0.21</v>
      </c>
    </row>
    <row r="57" spans="1:8" x14ac:dyDescent="0.25">
      <c r="H57" s="2"/>
    </row>
    <row r="58" spans="1:8" ht="12" thickBot="1" x14ac:dyDescent="0.3">
      <c r="A58" s="17" t="s">
        <v>98</v>
      </c>
    </row>
    <row r="59" spans="1:8" ht="12.75" thickTop="1" x14ac:dyDescent="0.25">
      <c r="A59" s="18"/>
      <c r="B59" s="18"/>
      <c r="C59" s="18"/>
      <c r="D59" s="18"/>
      <c r="E59" s="18"/>
      <c r="F59" s="18"/>
      <c r="G59" s="37">
        <f>SUM(G53:G58)</f>
        <v>0</v>
      </c>
      <c r="H59" s="18"/>
    </row>
    <row r="61" spans="1:8" ht="12.75" x14ac:dyDescent="0.25">
      <c r="A61" s="20" t="s">
        <v>99</v>
      </c>
    </row>
    <row r="62" spans="1:8" ht="12" x14ac:dyDescent="0.25">
      <c r="A62" s="19" t="s">
        <v>131</v>
      </c>
      <c r="D62" s="39">
        <f>G59</f>
        <v>0</v>
      </c>
    </row>
  </sheetData>
  <sheetProtection algorithmName="SHA-512" hashValue="fQ/Cs+w/Mfwz1yxoKdGKDsMPcKwUnafa7nNEZfSfOutYpTDb0UZydaT+Yl/o/Hj7UK1O9dUBEuMaJk9zdKonWw==" saltValue="avx1FHFQZ7a31NVUyyuUuA==" spinCount="100000" sheet="1" objects="1" scenarios="1" selectLockedCells="1"/>
  <mergeCells count="3">
    <mergeCell ref="A1:H1"/>
    <mergeCell ref="A19:H19"/>
    <mergeCell ref="A51:H5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2023-01-27T06:03:39Z</dcterms:created>
  <dcterms:modified xsi:type="dcterms:W3CDTF">2023-11-01T14:53:38Z</dcterms:modified>
</cp:coreProperties>
</file>